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utlerju/butler-julie.github.io/COURSES/DSC140/Projects/"/>
    </mc:Choice>
  </mc:AlternateContent>
  <xr:revisionPtr revIDLastSave="0" documentId="8_{CF4C2F6D-A9CE-0547-A83E-FF3806B1A746}" xr6:coauthVersionLast="47" xr6:coauthVersionMax="47" xr10:uidLastSave="{00000000-0000-0000-0000-000000000000}"/>
  <bookViews>
    <workbookView xWindow="0" yWindow="500" windowWidth="28800" windowHeight="15540" activeTab="1" xr2:uid="{878992B0-2147-CB4B-834A-53B95C616BBD}"/>
  </bookViews>
  <sheets>
    <sheet name="Credit Card" sheetId="1" r:id="rId1"/>
    <sheet name="Budget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6" i="2"/>
  <c r="B23" i="2"/>
  <c r="C23" i="2"/>
  <c r="D23" i="2"/>
  <c r="E23" i="2"/>
  <c r="F23" i="2"/>
  <c r="G23" i="2"/>
  <c r="H23" i="2"/>
  <c r="I23" i="2"/>
  <c r="J23" i="2"/>
  <c r="K23" i="2"/>
  <c r="L23" i="2"/>
  <c r="M23" i="2"/>
  <c r="B24" i="2"/>
  <c r="C24" i="2"/>
  <c r="D24" i="2"/>
  <c r="E24" i="2"/>
  <c r="F24" i="2"/>
  <c r="G24" i="2"/>
  <c r="H24" i="2"/>
  <c r="I24" i="2"/>
  <c r="J24" i="2"/>
  <c r="K24" i="2"/>
  <c r="L24" i="2"/>
  <c r="M24" i="2"/>
  <c r="B25" i="2"/>
  <c r="C25" i="2"/>
  <c r="D25" i="2"/>
  <c r="E25" i="2"/>
  <c r="F25" i="2"/>
  <c r="G25" i="2"/>
  <c r="H25" i="2"/>
  <c r="I25" i="2"/>
  <c r="J25" i="2"/>
  <c r="K25" i="2"/>
  <c r="L25" i="2"/>
  <c r="M25" i="2"/>
  <c r="B26" i="2"/>
  <c r="C26" i="2"/>
  <c r="D26" i="2"/>
  <c r="E26" i="2"/>
  <c r="F26" i="2"/>
  <c r="G26" i="2"/>
  <c r="H26" i="2"/>
  <c r="I26" i="2"/>
  <c r="J26" i="2"/>
  <c r="K26" i="2"/>
  <c r="L26" i="2"/>
  <c r="M26" i="2"/>
  <c r="B27" i="2"/>
  <c r="C27" i="2"/>
  <c r="D27" i="2"/>
  <c r="E27" i="2"/>
  <c r="F27" i="2"/>
  <c r="G27" i="2"/>
  <c r="H27" i="2"/>
  <c r="I27" i="2"/>
  <c r="J27" i="2"/>
  <c r="K27" i="2"/>
  <c r="L27" i="2"/>
  <c r="M27" i="2"/>
  <c r="B28" i="2"/>
  <c r="C28" i="2"/>
  <c r="D28" i="2"/>
  <c r="E28" i="2"/>
  <c r="F28" i="2"/>
  <c r="G28" i="2"/>
  <c r="H28" i="2"/>
  <c r="I28" i="2"/>
  <c r="J28" i="2"/>
  <c r="K28" i="2"/>
  <c r="L28" i="2"/>
  <c r="M28" i="2"/>
  <c r="B29" i="2"/>
  <c r="C29" i="2"/>
  <c r="D29" i="2"/>
  <c r="E29" i="2"/>
  <c r="F29" i="2"/>
  <c r="G29" i="2"/>
  <c r="H29" i="2"/>
  <c r="I29" i="2"/>
  <c r="J29" i="2"/>
  <c r="K29" i="2"/>
  <c r="L29" i="2"/>
  <c r="M29" i="2"/>
  <c r="B30" i="2"/>
  <c r="C30" i="2"/>
  <c r="D30" i="2"/>
  <c r="E30" i="2"/>
  <c r="F30" i="2"/>
  <c r="G30" i="2"/>
  <c r="H30" i="2"/>
  <c r="I30" i="2"/>
  <c r="J30" i="2"/>
  <c r="K30" i="2"/>
  <c r="L30" i="2"/>
  <c r="M30" i="2"/>
  <c r="B31" i="2"/>
  <c r="C31" i="2"/>
  <c r="D31" i="2"/>
  <c r="E31" i="2"/>
  <c r="F31" i="2"/>
  <c r="G31" i="2"/>
  <c r="H31" i="2"/>
  <c r="I31" i="2"/>
  <c r="J31" i="2"/>
  <c r="K31" i="2"/>
  <c r="L31" i="2"/>
  <c r="M31" i="2"/>
  <c r="C32" i="2"/>
  <c r="D32" i="2"/>
  <c r="E32" i="2"/>
  <c r="F32" i="2"/>
  <c r="G32" i="2"/>
  <c r="I32" i="2"/>
  <c r="J32" i="2"/>
  <c r="L32" i="2"/>
  <c r="M32" i="2"/>
  <c r="C22" i="2"/>
  <c r="D22" i="2"/>
  <c r="E22" i="2"/>
  <c r="F22" i="2"/>
  <c r="G22" i="2"/>
  <c r="H22" i="2"/>
  <c r="I22" i="2"/>
  <c r="J22" i="2"/>
  <c r="K22" i="2"/>
  <c r="L22" i="2"/>
  <c r="M22" i="2"/>
  <c r="B22" i="2"/>
  <c r="C34" i="2"/>
  <c r="D34" i="2"/>
  <c r="E34" i="2"/>
  <c r="F34" i="2"/>
  <c r="G34" i="2"/>
  <c r="I34" i="2"/>
  <c r="J34" i="2"/>
  <c r="L34" i="2"/>
  <c r="M34" i="2"/>
  <c r="C19" i="2"/>
  <c r="D19" i="2"/>
  <c r="E19" i="2"/>
  <c r="F19" i="2"/>
  <c r="G19" i="2"/>
  <c r="H19" i="2"/>
  <c r="H34" i="2" s="1"/>
  <c r="I19" i="2"/>
  <c r="J19" i="2"/>
  <c r="K19" i="2"/>
  <c r="K32" i="2" s="1"/>
  <c r="L19" i="2"/>
  <c r="M19" i="2"/>
  <c r="B19" i="2"/>
  <c r="B34" i="2" s="1"/>
  <c r="C6" i="2"/>
  <c r="D6" i="2"/>
  <c r="E6" i="2"/>
  <c r="F6" i="2"/>
  <c r="G6" i="2"/>
  <c r="H6" i="2"/>
  <c r="I6" i="2"/>
  <c r="J6" i="2"/>
  <c r="K6" i="2"/>
  <c r="L6" i="2"/>
  <c r="M6" i="2"/>
  <c r="C3" i="2"/>
  <c r="D3" i="2"/>
  <c r="E3" i="2"/>
  <c r="F3" i="2"/>
  <c r="G3" i="2"/>
  <c r="H3" i="2"/>
  <c r="I3" i="2"/>
  <c r="J3" i="2"/>
  <c r="K3" i="2"/>
  <c r="L3" i="2"/>
  <c r="M3" i="2"/>
  <c r="B17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B32" i="2" l="1"/>
  <c r="K34" i="2"/>
  <c r="H32" i="2"/>
</calcChain>
</file>

<file path=xl/sharedStrings.xml><?xml version="1.0" encoding="utf-8"?>
<sst xmlns="http://schemas.openxmlformats.org/spreadsheetml/2006/main" count="52" uniqueCount="38">
  <si>
    <t>Date</t>
  </si>
  <si>
    <t>Interest</t>
  </si>
  <si>
    <t>Minimum Payment</t>
  </si>
  <si>
    <t>Balance with Payment</t>
  </si>
  <si>
    <t>Balance without Payment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</si>
  <si>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</si>
  <si>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</si>
  <si>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</si>
  <si>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</si>
  <si>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</si>
  <si>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</si>
  <si>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</si>
  <si>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</si>
  <si>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</si>
  <si>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</si>
  <si>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</si>
  <si>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</si>
  <si>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Salary</t>
  </si>
  <si>
    <t>Misc. 1</t>
  </si>
  <si>
    <t>Misc. 2</t>
  </si>
  <si>
    <t>Total Income</t>
  </si>
  <si>
    <t>Payroll Deductions</t>
  </si>
  <si>
    <t>Rent</t>
  </si>
  <si>
    <t>Utilities</t>
  </si>
  <si>
    <t>Insurance</t>
  </si>
  <si>
    <t>Car Payments</t>
  </si>
  <si>
    <t>Groceries</t>
  </si>
  <si>
    <t>Eating Out</t>
  </si>
  <si>
    <t>Entertainment</t>
  </si>
  <si>
    <t>Total</t>
  </si>
  <si>
    <t>Income ($)</t>
  </si>
  <si>
    <t>Expenses ($)</t>
  </si>
  <si>
    <t>Surplus/Deficit</t>
  </si>
  <si>
    <t>Comments</t>
  </si>
  <si>
    <t>Doordashing</t>
  </si>
  <si>
    <t>Selling Stuff on Ebay</t>
  </si>
  <si>
    <t>Medical Bills</t>
  </si>
  <si>
    <t>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</si>
</sst>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2"/>
      <color theme="1"/>
      <name val="Aptos Narrow"/>
      <family val="2"/>
      <scheme val="minor"/>
    </font>
    <font>
      <b/>
      <u/>
      <sz val="12"/>
      <color theme="1"/>
      <name val="Aptos Narrow"/>
      <scheme val="minor"/>
    </font>
    <font>
      <sz val="8"/>
      <name val="Aptos Narrow"/>
      <family val="2"/>
      <scheme val="minor"/>
    </font>
    <font>
      <sz val="14"/>
      <color theme="1"/>
      <name val="Baskerville"/>
      <family val="1"/>
    </font>
    <font>
      <b/>
      <sz val="14"/>
      <color theme="1"/>
      <name val="Baskerville"/>
      <family val="1"/>
    </font>
    <font>
      <b/>
      <i/>
      <sz val="14"/>
      <color theme="1"/>
      <name val="Baskerville"/>
      <family val="1"/>
    </font>
    <font>
      <b/>
      <u/>
      <sz val="14"/>
      <color theme="1"/>
      <name val="Baskerville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3" borderId="0" xfId="0" applyFont="1" applyFill="1"/>
    <xf numFmtId="164" fontId="0" fillId="0" borderId="0" xfId="0" applyNumberFormat="1"/>
    <xf numFmtId="14" fontId="0" fillId="0" borderId="0" xfId="0" applyNumberFormat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3" fillId="7" borderId="0" xfId="0" applyFont="1" applyFill="1"/>
    <xf numFmtId="0" fontId="3" fillId="0" borderId="0" xfId="0" applyFont="1"/>
    <xf numFmtId="164" fontId="3" fillId="2" borderId="0" xfId="0" applyNumberFormat="1" applyFont="1" applyFill="1"/>
    <xf numFmtId="0" fontId="3" fillId="0" borderId="0" xfId="0" applyFont="1" applyFill="1"/>
    <xf numFmtId="164" fontId="3" fillId="5" borderId="0" xfId="0" applyNumberFormat="1" applyFont="1" applyFill="1"/>
    <xf numFmtId="0" fontId="3" fillId="9" borderId="0" xfId="0" applyFont="1" applyFill="1"/>
    <xf numFmtId="10" fontId="3" fillId="3" borderId="0" xfId="0" applyNumberFormat="1" applyFont="1" applyFill="1"/>
    <xf numFmtId="164" fontId="3" fillId="4" borderId="0" xfId="0" applyNumberFormat="1" applyFont="1" applyFill="1"/>
    <xf numFmtId="0" fontId="4" fillId="7" borderId="0" xfId="0" applyFont="1" applyFill="1"/>
    <xf numFmtId="0" fontId="5" fillId="7" borderId="0" xfId="0" applyFont="1" applyFill="1"/>
    <xf numFmtId="0" fontId="6" fillId="7" borderId="0" xfId="0" applyFont="1" applyFill="1"/>
    <xf numFmtId="0" fontId="4" fillId="8" borderId="0" xfId="0" applyFont="1" applyFill="1"/>
    <xf numFmtId="0" fontId="6" fillId="8" borderId="0" xfId="0" applyFont="1" applyFill="1"/>
    <xf numFmtId="0" fontId="6" fillId="9" borderId="0" xfId="0" applyFont="1" applyFill="1"/>
    <xf numFmtId="0" fontId="6" fillId="1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Credit Card Balance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'Credit Card'!$B$1</c:f>
              <c:strCache>
                <c:ptCount val="1"/>
                <c:pt idx="0">
                  <c:v>Balance without Payment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'Credit Card'!$A$2:$A$15</c:f>
              <c:numCache>
                <c:formatCode>m/d/yy</c:formatCode>
                <c:ptCount val="14"/>
                <c:pt idx="0">
                  <c:v>45536</c:v>
                </c:pt>
                <c:pt idx="1">
                  <c:v>45566</c:v>
                </c:pt>
                <c:pt idx="2">
                  <c:v>45597</c:v>
                </c:pt>
                <c:pt idx="3">
                  <c:v>45627</c:v>
                </c:pt>
                <c:pt idx="4">
                  <c:v>45658</c:v>
                </c:pt>
                <c:pt idx="5">
                  <c:v>45689</c:v>
                </c:pt>
                <c:pt idx="6">
                  <c:v>45717</c:v>
                </c:pt>
                <c:pt idx="7">
                  <c:v>45748</c:v>
                </c:pt>
                <c:pt idx="8">
                  <c:v>45778</c:v>
                </c:pt>
                <c:pt idx="9">
                  <c:v>45809</c:v>
                </c:pt>
                <c:pt idx="10">
                  <c:v>45839</c:v>
                </c:pt>
                <c:pt idx="11">
                  <c:v>45870</c:v>
                </c:pt>
                <c:pt idx="12">
                  <c:v>45901</c:v>
                </c:pt>
                <c:pt idx="13">
                  <c:v>45931</c:v>
                </c:pt>
              </c:numCache>
            </c:numRef>
          </c:cat>
          <c:val>
            <c:numRef>
              <c:f>'Credit Card'!$B$2:$B$15</c:f>
              <c:numCache>
                <c:formatCode>"$"#,##0.00</c:formatCode>
                <c:ptCount val="14"/>
                <c:pt idx="0">
                  <c:v>500</c:v>
                </c:pt>
                <c:pt idx="1">
                  <c:v>525</c:v>
                </c:pt>
                <c:pt idx="2">
                  <c:v>551.25</c:v>
                </c:pt>
                <c:pt idx="3">
                  <c:v>578.8125</c:v>
                </c:pt>
                <c:pt idx="4">
                  <c:v>607.75312500000007</c:v>
                </c:pt>
                <c:pt idx="5">
                  <c:v>638.14078125000015</c:v>
                </c:pt>
                <c:pt idx="6">
                  <c:v>670.04782031250022</c:v>
                </c:pt>
                <c:pt idx="7">
                  <c:v>703.55021132812522</c:v>
                </c:pt>
                <c:pt idx="8">
                  <c:v>738.72772189453156</c:v>
                </c:pt>
                <c:pt idx="9">
                  <c:v>775.66410798925813</c:v>
                </c:pt>
                <c:pt idx="10">
                  <c:v>814.44731338872111</c:v>
                </c:pt>
                <c:pt idx="11">
                  <c:v>855.16967905815716</c:v>
                </c:pt>
                <c:pt idx="12">
                  <c:v>897.92816301106507</c:v>
                </c:pt>
                <c:pt idx="13">
                  <c:v>942.82457116161834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EB-BC48-AF24-676D9C046344}"/>
            </c:ext>
          </c:extLst>
        </c:ser>
        <c:ser>
          <c:idx val="1"/>
          <c:order val="1"/>
          <c:tx>
            <c:strRef>
              <c:f>'Credit Card'!$C$1</c:f>
              <c:strCache>
                <c:ptCount val="1"/>
                <c:pt idx="0">
                  <c:v>Balance with Payment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'Credit Card'!$A$2:$A$15</c:f>
              <c:numCache>
                <c:formatCode>m/d/yy</c:formatCode>
                <c:ptCount val="14"/>
                <c:pt idx="0">
                  <c:v>45536</c:v>
                </c:pt>
                <c:pt idx="1">
                  <c:v>45566</c:v>
                </c:pt>
                <c:pt idx="2">
                  <c:v>45597</c:v>
                </c:pt>
                <c:pt idx="3">
                  <c:v>45627</c:v>
                </c:pt>
                <c:pt idx="4">
                  <c:v>45658</c:v>
                </c:pt>
                <c:pt idx="5">
                  <c:v>45689</c:v>
                </c:pt>
                <c:pt idx="6">
                  <c:v>45717</c:v>
                </c:pt>
                <c:pt idx="7">
                  <c:v>45748</c:v>
                </c:pt>
                <c:pt idx="8">
                  <c:v>45778</c:v>
                </c:pt>
                <c:pt idx="9">
                  <c:v>45809</c:v>
                </c:pt>
                <c:pt idx="10">
                  <c:v>45839</c:v>
                </c:pt>
                <c:pt idx="11">
                  <c:v>45870</c:v>
                </c:pt>
                <c:pt idx="12">
                  <c:v>45901</c:v>
                </c:pt>
                <c:pt idx="13">
                  <c:v>45931</c:v>
                </c:pt>
              </c:numCache>
            </c:numRef>
          </c:cat>
          <c:val>
            <c:numRef>
              <c:f>'Credit Card'!$C$2:$C$15</c:f>
              <c:numCache>
                <c:formatCode>"$"#,##0.00</c:formatCode>
                <c:ptCount val="14"/>
                <c:pt idx="0">
                  <c:v>500</c:v>
                </c:pt>
                <c:pt idx="1">
                  <c:v>483</c:v>
                </c:pt>
                <c:pt idx="2">
                  <c:v>465.15000000000003</c:v>
                </c:pt>
                <c:pt idx="3">
                  <c:v>446.40750000000003</c:v>
                </c:pt>
                <c:pt idx="4">
                  <c:v>426.72787500000004</c:v>
                </c:pt>
                <c:pt idx="5">
                  <c:v>406.06426875000005</c:v>
                </c:pt>
                <c:pt idx="6">
                  <c:v>384.36748218750006</c:v>
                </c:pt>
                <c:pt idx="7">
                  <c:v>361.58585629687508</c:v>
                </c:pt>
                <c:pt idx="8">
                  <c:v>337.66514911171885</c:v>
                </c:pt>
                <c:pt idx="9">
                  <c:v>312.54840656730482</c:v>
                </c:pt>
                <c:pt idx="10">
                  <c:v>286.17582689567007</c:v>
                </c:pt>
                <c:pt idx="11">
                  <c:v>258.48461824045359</c:v>
                </c:pt>
                <c:pt idx="12">
                  <c:v>229.40884915247628</c:v>
                </c:pt>
                <c:pt idx="13">
                  <c:v>198.8792916101001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EB-BC48-AF24-676D9C046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9659600"/>
        <c:axId val="287634352"/>
      </c:lineChart>
      <c:dateAx>
        <c:axId val="1999659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Payment</a:t>
                </a:r>
                <a:r>
                  <a:rPr lang="en-US" baseline="0"/>
                  <a:t> Due Date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634352"/>
        <c:crosses val="autoZero"/>
        <c:auto val="1"/>
        <c:lblOffset val="100"/>
        <c:baseTimeUnit val="months"/>
      </c:dateAx>
      <c:valAx>
        <c:axId val="28763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Balance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65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Monthly Expenseses for October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strRef>
              <c:f>Budget!$A$9:$A$18</c:f>
              <c:strCache>
                <c:ptCount val="10"/>
                <c:pt idx="0">
                  <c:v>Payroll Deductions</c:v>
                </c:pt>
                <c:pt idx="1">
                  <c:v>Rent</c:v>
                </c:pt>
                <c:pt idx="2">
                  <c:v>Utilities</c:v>
                </c:pt>
                <c:pt idx="3">
                  <c:v>Insurance</c:v>
                </c:pt>
                <c:pt idx="4">
                  <c:v>Car Payments</c:v>
                </c:pt>
                <c:pt idx="5">
                  <c:v>Groceries</c:v>
                </c:pt>
                <c:pt idx="6">
                  <c:v>Eating Out</c:v>
                </c:pt>
                <c:pt idx="7">
                  <c:v>Entertainment</c:v>
                </c:pt>
                <c:pt idx="8">
                  <c:v>Misc. 1</c:v>
                </c:pt>
                <c:pt idx="9">
                  <c:v>Misc. 2</c:v>
                </c:pt>
              </c:strCache>
            </c:strRef>
          </c:cat>
          <c:val>
            <c:numRef>
              <c:f>Budget!$K$9:$K$18</c:f>
              <c:numCache>
                <c:formatCode>"$"#,##0.00</c:formatCode>
                <c:ptCount val="10"/>
                <c:pt idx="0">
                  <c:v>500</c:v>
                </c:pt>
                <c:pt idx="1">
                  <c:v>800</c:v>
                </c:pt>
                <c:pt idx="2">
                  <c:v>150</c:v>
                </c:pt>
                <c:pt idx="3">
                  <c:v>250</c:v>
                </c:pt>
                <c:pt idx="4">
                  <c:v>575</c:v>
                </c:pt>
                <c:pt idx="5">
                  <c:v>400</c:v>
                </c:pt>
                <c:pt idx="6">
                  <c:v>275</c:v>
                </c:pt>
                <c:pt idx="7">
                  <c:v>50</c:v>
                </c:pt>
                <c:pt idx="8">
                  <c:v>2000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E-0F4D-9721-F614B47B8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Surplus/Deficit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Budget!$B$2:$M$2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Budget!$B$34:$M$34</c:f>
              <c:numCache>
                <c:formatCode>"$"#,##0.00</c:formatCode>
                <c:ptCount val="12"/>
                <c:pt idx="0">
                  <c:v>1281.666666666667</c:v>
                </c:pt>
                <c:pt idx="1">
                  <c:v>166.66666666666697</c:v>
                </c:pt>
                <c:pt idx="2">
                  <c:v>1086.666666666667</c:v>
                </c:pt>
                <c:pt idx="3">
                  <c:v>1166.666666666667</c:v>
                </c:pt>
                <c:pt idx="4">
                  <c:v>1623.666666666667</c:v>
                </c:pt>
                <c:pt idx="5">
                  <c:v>891.66666666666697</c:v>
                </c:pt>
                <c:pt idx="6">
                  <c:v>-3833.333333333333</c:v>
                </c:pt>
                <c:pt idx="7">
                  <c:v>1261.666666666667</c:v>
                </c:pt>
                <c:pt idx="8">
                  <c:v>741.66666666666697</c:v>
                </c:pt>
                <c:pt idx="9">
                  <c:v>-433.33333333333303</c:v>
                </c:pt>
                <c:pt idx="10">
                  <c:v>948.66666666666697</c:v>
                </c:pt>
                <c:pt idx="11">
                  <c:v>1316.666666666667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3-BD4E-ACA2-B03BDFC85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457344"/>
        <c:axId val="104459056"/>
      </c:lineChart>
      <c:catAx>
        <c:axId val="104457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59056"/>
        <c:crosses val="autoZero"/>
        <c:auto val="1"/>
        <c:lblAlgn val="ctr"/>
        <c:lblOffset val="100"/>
        <c:noMultiLvlLbl val="0"/>
      </c:catAx>
      <c:valAx>
        <c:axId val="10445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Surplus or Deficit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57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291042</xdr:colOff>
      <xdr:row>3</xdr:row>
      <xdr:rowOff>149754</xdr:rowOff>
    </xdr:from>
    <xdr:to>
      <xdr:col>8</xdr:col>
      <xdr:colOff>280458</xdr:colOff>
      <xdr:row>17</xdr:row>
      <xdr:rowOff>77787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1897C7-4267-ABC3-EC4C-1217337E1D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107950</xdr:colOff>
      <xdr:row>0</xdr:row>
      <xdr:rowOff>31750</xdr:rowOff>
    </xdr:from>
    <xdr:to>
      <xdr:col>23</xdr:col>
      <xdr:colOff>228600</xdr:colOff>
      <xdr:row>25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201D28-EAF4-03A1-2AB1-92B669C7F4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107950</xdr:colOff>
      <xdr:row>25</xdr:row>
      <xdr:rowOff>31750</xdr:rowOff>
    </xdr:from>
    <xdr:to>
      <xdr:col>23</xdr:col>
      <xdr:colOff>215900</xdr:colOff>
      <xdr:row>44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B16BEE-A5FF-C095-38FF-C8AD7ACA0D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7B5B7-F646-9040-933E-C973F73B61C3}">
  <dimension ref="A1:F17"/>
  <sheetViews>
    <sheetView zoomScale="240" zoomScaleNormal="240" workbookViewId="0">
      <selection activeCell="B18" sqref="B18"/>
    </sheetView>
  </sheetViews>
  <sheetFormatPr baseColWidth="10" defaultRowHeight="16" x14ac:dyDescent="0.2"/>
  <cols>
    <col min="1" max="1" width="12.6640625" customWidth="1"/>
    <col min="2" max="2" width="22.33203125" bestFit="1" customWidth="1"/>
    <col min="3" max="3" width="19.5" bestFit="1" customWidth="1"/>
    <col min="5" max="5" width="16.83203125" bestFit="1" customWidth="1"/>
  </cols>
  <sheetData>
    <row r="1" spans="1:6" x14ac:dyDescent="0.2">
      <c r="A1" s="2" t="s">
        <v>0</v>
      </c>
      <c r="B1" s="1" t="s">
        <v>4</v>
      </c>
      <c r="C1" s="7" t="s">
        <v>3</v>
      </c>
      <c r="E1" s="5" t="s">
        <v>1</v>
      </c>
      <c r="F1">
        <v>0.05</v>
      </c>
    </row>
    <row r="2" spans="1:6" x14ac:dyDescent="0.2">
      <c r="A2" s="4">
        <v>45536</v>
      </c>
      <c r="B2" s="3">
        <v>500</v>
      </c>
      <c r="C2" s="3">
        <v>500</v>
      </c>
      <c r="E2" s="6" t="s">
        <v>2</v>
      </c>
      <c r="F2" s="3">
        <v>40</v>
      </c>
    </row>
    <row r="3" spans="1:6" x14ac:dyDescent="0.2">
      <c r="A3" s="4">
        <f>DATE(YEAR(A2),MONTH(A2)+1,DAY(A2))</f>
        <v>45566</v>
      </c>
      <c r="B3" s="3">
        <f>B2*(1+$F$1)</f>
        <v>525</v>
      </c>
      <c r="C3" s="3">
        <f>(C2-F$2)*(1+F$1)</f>
        <v>483</v>
      </c>
    </row>
    <row r="4" spans="1:6" x14ac:dyDescent="0.2">
      <c r="A4" s="4">
        <f t="shared" ref="A4:A15" si="0">DATE(YEAR(A3),MONTH(A3)+1,DAY(A3))</f>
        <v>45597</v>
      </c>
      <c r="B4" s="3">
        <f t="shared" ref="B4:B15" si="1">B3*(1+$F$1)</f>
        <v>551.25</v>
      </c>
      <c r="C4" s="3">
        <f t="shared" ref="C4:C15" si="2">(C3-F$2)*(1+F$1)</f>
        <v>465.15000000000003</v>
      </c>
    </row>
    <row r="5" spans="1:6" x14ac:dyDescent="0.2">
      <c r="A5" s="4">
        <f t="shared" si="0"/>
        <v>45627</v>
      </c>
      <c r="B5" s="3">
        <f t="shared" si="1"/>
        <v>578.8125</v>
      </c>
      <c r="C5" s="3">
        <f t="shared" si="2"/>
        <v>446.40750000000003</v>
      </c>
    </row>
    <row r="6" spans="1:6" x14ac:dyDescent="0.2">
      <c r="A6" s="4">
        <f t="shared" si="0"/>
        <v>45658</v>
      </c>
      <c r="B6" s="3">
        <f t="shared" si="1"/>
        <v>607.75312500000007</v>
      </c>
      <c r="C6" s="3">
        <f t="shared" si="2"/>
        <v>426.72787500000004</v>
      </c>
    </row>
    <row r="7" spans="1:6" x14ac:dyDescent="0.2">
      <c r="A7" s="4">
        <f t="shared" si="0"/>
        <v>45689</v>
      </c>
      <c r="B7" s="3">
        <f t="shared" si="1"/>
        <v>638.14078125000015</v>
      </c>
      <c r="C7" s="3">
        <f t="shared" si="2"/>
        <v>406.06426875000005</v>
      </c>
    </row>
    <row r="8" spans="1:6" x14ac:dyDescent="0.2">
      <c r="A8" s="4">
        <f t="shared" si="0"/>
        <v>45717</v>
      </c>
      <c r="B8" s="3">
        <f t="shared" si="1"/>
        <v>670.04782031250022</v>
      </c>
      <c r="C8" s="3">
        <f t="shared" si="2"/>
        <v>384.36748218750006</v>
      </c>
    </row>
    <row r="9" spans="1:6" x14ac:dyDescent="0.2">
      <c r="A9" s="4">
        <f t="shared" si="0"/>
        <v>45748</v>
      </c>
      <c r="B9" s="3">
        <f t="shared" si="1"/>
        <v>703.55021132812522</v>
      </c>
      <c r="C9" s="3">
        <f t="shared" si="2"/>
        <v>361.58585629687508</v>
      </c>
    </row>
    <row r="10" spans="1:6" x14ac:dyDescent="0.2">
      <c r="A10" s="4">
        <f t="shared" si="0"/>
        <v>45778</v>
      </c>
      <c r="B10" s="3">
        <f t="shared" si="1"/>
        <v>738.72772189453156</v>
      </c>
      <c r="C10" s="3">
        <f t="shared" si="2"/>
        <v>337.66514911171885</v>
      </c>
    </row>
    <row r="11" spans="1:6" x14ac:dyDescent="0.2">
      <c r="A11" s="4">
        <f t="shared" si="0"/>
        <v>45809</v>
      </c>
      <c r="B11" s="3">
        <f t="shared" si="1"/>
        <v>775.66410798925813</v>
      </c>
      <c r="C11" s="3">
        <f t="shared" si="2"/>
        <v>312.54840656730482</v>
      </c>
    </row>
    <row r="12" spans="1:6" x14ac:dyDescent="0.2">
      <c r="A12" s="4">
        <f t="shared" si="0"/>
        <v>45839</v>
      </c>
      <c r="B12" s="3">
        <f t="shared" si="1"/>
        <v>814.44731338872111</v>
      </c>
      <c r="C12" s="3">
        <f t="shared" si="2"/>
        <v>286.17582689567007</v>
      </c>
    </row>
    <row r="13" spans="1:6" x14ac:dyDescent="0.2">
      <c r="A13" s="4">
        <f t="shared" si="0"/>
        <v>45870</v>
      </c>
      <c r="B13" s="3">
        <f t="shared" si="1"/>
        <v>855.16967905815716</v>
      </c>
      <c r="C13" s="3">
        <f t="shared" si="2"/>
        <v>258.48461824045359</v>
      </c>
    </row>
    <row r="14" spans="1:6" x14ac:dyDescent="0.2">
      <c r="A14" s="4">
        <f t="shared" si="0"/>
        <v>45901</v>
      </c>
      <c r="B14" s="3">
        <f t="shared" si="1"/>
        <v>897.92816301106507</v>
      </c>
      <c r="C14" s="3">
        <f t="shared" si="2"/>
        <v>229.40884915247628</v>
      </c>
    </row>
    <row r="15" spans="1:6" x14ac:dyDescent="0.2">
      <c r="A15" s="4">
        <f t="shared" si="0"/>
        <v>45931</v>
      </c>
      <c r="B15" s="3">
        <f t="shared" si="1"/>
        <v>942.82457116161834</v>
      </c>
      <c r="C15" s="3">
        <f t="shared" si="2"/>
        <v>198.8792916101001</v>
      </c>
    </row>
    <row r="17" spans="2:2" x14ac:dyDescent="0.2">
      <c r="B17" s="3">
        <f>SUM(B2:B15)</f>
        <v>9799.3159943939772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93BED-8ED1-5044-919C-059347BD251B}">
  <dimension ref="A1:N34"/>
  <sheetViews>
    <sheetView tabSelected="1" workbookViewId="0">
      <selection activeCell="A34" sqref="A34"/>
    </sheetView>
  </sheetViews>
  <sheetFormatPr baseColWidth="10" defaultRowHeight="18" x14ac:dyDescent="0.2"/>
  <cols>
    <col min="1" max="1" width="19.1640625" style="9" bestFit="1" customWidth="1"/>
    <col min="2" max="2" width="10.6640625" style="9" bestFit="1" customWidth="1"/>
    <col min="3" max="3" width="11.33203125" style="9" bestFit="1" customWidth="1"/>
    <col min="4" max="7" width="10.6640625" style="9" bestFit="1" customWidth="1"/>
    <col min="8" max="8" width="11.33203125" style="9" bestFit="1" customWidth="1"/>
    <col min="9" max="9" width="10.6640625" style="9" bestFit="1" customWidth="1"/>
    <col min="10" max="10" width="13.1640625" style="9" bestFit="1" customWidth="1"/>
    <col min="11" max="11" width="10.6640625" style="9" bestFit="1" customWidth="1"/>
    <col min="12" max="12" width="12.6640625" style="9" bestFit="1" customWidth="1"/>
    <col min="13" max="13" width="12.5" style="9" bestFit="1" customWidth="1"/>
    <col min="14" max="14" width="17.1640625" style="9" bestFit="1" customWidth="1"/>
    <col min="15" max="16384" width="10.83203125" style="9"/>
  </cols>
  <sheetData>
    <row r="1" spans="1:14" x14ac:dyDescent="0.2">
      <c r="A1" s="8"/>
      <c r="B1" s="17">
        <v>2024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 t="s">
        <v>33</v>
      </c>
    </row>
    <row r="2" spans="1:14" ht="19" x14ac:dyDescent="0.25">
      <c r="A2" s="18" t="s">
        <v>30</v>
      </c>
      <c r="B2" s="16" t="s">
        <v>5</v>
      </c>
      <c r="C2" s="16" t="s">
        <v>6</v>
      </c>
      <c r="D2" s="16" t="s">
        <v>7</v>
      </c>
      <c r="E2" s="16" t="s">
        <v>8</v>
      </c>
      <c r="F2" s="16" t="s">
        <v>9</v>
      </c>
      <c r="G2" s="16" t="s">
        <v>10</v>
      </c>
      <c r="H2" s="16" t="s">
        <v>11</v>
      </c>
      <c r="I2" s="16" t="s">
        <v>12</v>
      </c>
      <c r="J2" s="16" t="s">
        <v>13</v>
      </c>
      <c r="K2" s="16" t="s">
        <v>14</v>
      </c>
      <c r="L2" s="16" t="s">
        <v>15</v>
      </c>
      <c r="M2" s="16" t="s">
        <v>16</v>
      </c>
    </row>
    <row r="3" spans="1:14" ht="19" x14ac:dyDescent="0.25">
      <c r="A3" s="16" t="s">
        <v>17</v>
      </c>
      <c r="B3" s="10">
        <f>50000/12</f>
        <v>4166.666666666667</v>
      </c>
      <c r="C3" s="10">
        <f t="shared" ref="C3:M3" si="0">50000/12</f>
        <v>4166.666666666667</v>
      </c>
      <c r="D3" s="10">
        <f t="shared" si="0"/>
        <v>4166.666666666667</v>
      </c>
      <c r="E3" s="10">
        <f t="shared" si="0"/>
        <v>4166.666666666667</v>
      </c>
      <c r="F3" s="10">
        <f t="shared" si="0"/>
        <v>4166.666666666667</v>
      </c>
      <c r="G3" s="10">
        <f t="shared" si="0"/>
        <v>4166.666666666667</v>
      </c>
      <c r="H3" s="10">
        <f t="shared" si="0"/>
        <v>4166.666666666667</v>
      </c>
      <c r="I3" s="10">
        <f t="shared" si="0"/>
        <v>4166.666666666667</v>
      </c>
      <c r="J3" s="10">
        <f t="shared" si="0"/>
        <v>4166.666666666667</v>
      </c>
      <c r="K3" s="10">
        <f t="shared" si="0"/>
        <v>4166.666666666667</v>
      </c>
      <c r="L3" s="10">
        <f t="shared" si="0"/>
        <v>4166.666666666667</v>
      </c>
      <c r="M3" s="10">
        <f t="shared" si="0"/>
        <v>4166.666666666667</v>
      </c>
    </row>
    <row r="4" spans="1:14" ht="19" x14ac:dyDescent="0.25">
      <c r="A4" s="16" t="s">
        <v>18</v>
      </c>
      <c r="B4" s="10">
        <v>100</v>
      </c>
      <c r="C4" s="10">
        <v>0</v>
      </c>
      <c r="D4" s="10">
        <v>300</v>
      </c>
      <c r="E4" s="10">
        <v>250</v>
      </c>
      <c r="F4" s="10">
        <v>400</v>
      </c>
      <c r="G4" s="10">
        <v>25</v>
      </c>
      <c r="H4" s="10">
        <v>0</v>
      </c>
      <c r="I4" s="10">
        <v>0</v>
      </c>
      <c r="J4" s="10">
        <v>75</v>
      </c>
      <c r="K4" s="10">
        <v>400</v>
      </c>
      <c r="L4" s="10">
        <v>0</v>
      </c>
      <c r="M4" s="10">
        <v>150</v>
      </c>
      <c r="N4" s="9" t="s">
        <v>34</v>
      </c>
    </row>
    <row r="5" spans="1:14" ht="19" x14ac:dyDescent="0.25">
      <c r="A5" s="16" t="s">
        <v>19</v>
      </c>
      <c r="B5" s="10">
        <v>15</v>
      </c>
      <c r="C5" s="10">
        <v>0</v>
      </c>
      <c r="D5" s="10">
        <v>20</v>
      </c>
      <c r="E5" s="10">
        <v>0</v>
      </c>
      <c r="F5" s="10">
        <v>57</v>
      </c>
      <c r="G5" s="10">
        <v>0</v>
      </c>
      <c r="H5" s="10">
        <v>0</v>
      </c>
      <c r="I5" s="10">
        <v>95</v>
      </c>
      <c r="J5" s="10">
        <v>0</v>
      </c>
      <c r="K5" s="10">
        <v>0</v>
      </c>
      <c r="L5" s="10">
        <v>32</v>
      </c>
      <c r="M5" s="10">
        <v>0</v>
      </c>
      <c r="N5" s="9" t="s">
        <v>35</v>
      </c>
    </row>
    <row r="6" spans="1:14" ht="19" x14ac:dyDescent="0.25">
      <c r="A6" s="16" t="s">
        <v>20</v>
      </c>
      <c r="B6" s="10">
        <f>SUM(B3:B5)</f>
        <v>4281.666666666667</v>
      </c>
      <c r="C6" s="10">
        <f t="shared" ref="C6:M6" si="1">SUM(C3:C5)</f>
        <v>4166.666666666667</v>
      </c>
      <c r="D6" s="10">
        <f t="shared" si="1"/>
        <v>4486.666666666667</v>
      </c>
      <c r="E6" s="10">
        <f t="shared" si="1"/>
        <v>4416.666666666667</v>
      </c>
      <c r="F6" s="10">
        <f t="shared" si="1"/>
        <v>4623.666666666667</v>
      </c>
      <c r="G6" s="10">
        <f t="shared" si="1"/>
        <v>4191.666666666667</v>
      </c>
      <c r="H6" s="10">
        <f t="shared" si="1"/>
        <v>4166.666666666667</v>
      </c>
      <c r="I6" s="10">
        <f t="shared" si="1"/>
        <v>4261.666666666667</v>
      </c>
      <c r="J6" s="10">
        <f t="shared" si="1"/>
        <v>4241.666666666667</v>
      </c>
      <c r="K6" s="10">
        <f t="shared" si="1"/>
        <v>4566.666666666667</v>
      </c>
      <c r="L6" s="10">
        <f t="shared" si="1"/>
        <v>4198.666666666667</v>
      </c>
      <c r="M6" s="10">
        <f t="shared" si="1"/>
        <v>4316.666666666667</v>
      </c>
    </row>
    <row r="8" spans="1:14" ht="19" x14ac:dyDescent="0.25">
      <c r="A8" s="20" t="s">
        <v>31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4" ht="19" x14ac:dyDescent="0.25">
      <c r="A9" s="19" t="s">
        <v>21</v>
      </c>
      <c r="B9" s="12">
        <v>500</v>
      </c>
      <c r="C9" s="12">
        <v>500</v>
      </c>
      <c r="D9" s="12">
        <v>500</v>
      </c>
      <c r="E9" s="12">
        <v>500</v>
      </c>
      <c r="F9" s="12">
        <v>500</v>
      </c>
      <c r="G9" s="12">
        <v>500</v>
      </c>
      <c r="H9" s="12">
        <v>500</v>
      </c>
      <c r="I9" s="12">
        <v>500</v>
      </c>
      <c r="J9" s="12">
        <v>500</v>
      </c>
      <c r="K9" s="12">
        <v>500</v>
      </c>
      <c r="L9" s="12">
        <v>500</v>
      </c>
      <c r="M9" s="12">
        <v>500</v>
      </c>
    </row>
    <row r="10" spans="1:14" ht="19" x14ac:dyDescent="0.25">
      <c r="A10" s="19" t="s">
        <v>22</v>
      </c>
      <c r="B10" s="12">
        <v>800</v>
      </c>
      <c r="C10" s="12">
        <v>800</v>
      </c>
      <c r="D10" s="12">
        <v>800</v>
      </c>
      <c r="E10" s="12">
        <v>800</v>
      </c>
      <c r="F10" s="12">
        <v>800</v>
      </c>
      <c r="G10" s="12">
        <v>800</v>
      </c>
      <c r="H10" s="12">
        <v>800</v>
      </c>
      <c r="I10" s="12">
        <v>800</v>
      </c>
      <c r="J10" s="12">
        <v>800</v>
      </c>
      <c r="K10" s="12">
        <v>800</v>
      </c>
      <c r="L10" s="12">
        <v>800</v>
      </c>
      <c r="M10" s="12">
        <v>800</v>
      </c>
    </row>
    <row r="11" spans="1:14" ht="19" x14ac:dyDescent="0.25">
      <c r="A11" s="19" t="s">
        <v>23</v>
      </c>
      <c r="B11" s="12">
        <v>150</v>
      </c>
      <c r="C11" s="12">
        <v>150</v>
      </c>
      <c r="D11" s="12">
        <v>150</v>
      </c>
      <c r="E11" s="12">
        <v>150</v>
      </c>
      <c r="F11" s="12">
        <v>150</v>
      </c>
      <c r="G11" s="12">
        <v>150</v>
      </c>
      <c r="H11" s="12">
        <v>150</v>
      </c>
      <c r="I11" s="12">
        <v>150</v>
      </c>
      <c r="J11" s="12">
        <v>150</v>
      </c>
      <c r="K11" s="12">
        <v>150</v>
      </c>
      <c r="L11" s="12">
        <v>150</v>
      </c>
      <c r="M11" s="12">
        <v>150</v>
      </c>
    </row>
    <row r="12" spans="1:14" ht="19" x14ac:dyDescent="0.25">
      <c r="A12" s="19" t="s">
        <v>24</v>
      </c>
      <c r="B12" s="12">
        <v>250</v>
      </c>
      <c r="C12" s="12">
        <v>250</v>
      </c>
      <c r="D12" s="12">
        <v>250</v>
      </c>
      <c r="E12" s="12">
        <v>250</v>
      </c>
      <c r="F12" s="12">
        <v>250</v>
      </c>
      <c r="G12" s="12">
        <v>250</v>
      </c>
      <c r="H12" s="12">
        <v>250</v>
      </c>
      <c r="I12" s="12">
        <v>250</v>
      </c>
      <c r="J12" s="12">
        <v>250</v>
      </c>
      <c r="K12" s="12">
        <v>250</v>
      </c>
      <c r="L12" s="12">
        <v>250</v>
      </c>
      <c r="M12" s="12">
        <v>250</v>
      </c>
    </row>
    <row r="13" spans="1:14" ht="19" x14ac:dyDescent="0.25">
      <c r="A13" s="19" t="s">
        <v>25</v>
      </c>
      <c r="B13" s="12">
        <v>575</v>
      </c>
      <c r="C13" s="12">
        <v>575</v>
      </c>
      <c r="D13" s="12">
        <v>575</v>
      </c>
      <c r="E13" s="12">
        <v>575</v>
      </c>
      <c r="F13" s="12">
        <v>575</v>
      </c>
      <c r="G13" s="12">
        <v>575</v>
      </c>
      <c r="H13" s="12">
        <v>575</v>
      </c>
      <c r="I13" s="12">
        <v>575</v>
      </c>
      <c r="J13" s="12">
        <v>575</v>
      </c>
      <c r="K13" s="12">
        <v>575</v>
      </c>
      <c r="L13" s="12">
        <v>575</v>
      </c>
      <c r="M13" s="12">
        <v>575</v>
      </c>
    </row>
    <row r="14" spans="1:14" ht="19" x14ac:dyDescent="0.25">
      <c r="A14" s="19" t="s">
        <v>26</v>
      </c>
      <c r="B14" s="12">
        <v>400</v>
      </c>
      <c r="C14" s="12">
        <v>400</v>
      </c>
      <c r="D14" s="12">
        <v>400</v>
      </c>
      <c r="E14" s="12">
        <v>400</v>
      </c>
      <c r="F14" s="12">
        <v>400</v>
      </c>
      <c r="G14" s="12">
        <v>400</v>
      </c>
      <c r="H14" s="12">
        <v>400</v>
      </c>
      <c r="I14" s="12">
        <v>400</v>
      </c>
      <c r="J14" s="12">
        <v>400</v>
      </c>
      <c r="K14" s="12">
        <v>400</v>
      </c>
      <c r="L14" s="12">
        <v>400</v>
      </c>
      <c r="M14" s="12">
        <v>400</v>
      </c>
    </row>
    <row r="15" spans="1:14" ht="19" x14ac:dyDescent="0.25">
      <c r="A15" s="19" t="s">
        <v>27</v>
      </c>
      <c r="B15" s="12">
        <v>275</v>
      </c>
      <c r="C15" s="12">
        <v>275</v>
      </c>
      <c r="D15" s="12">
        <v>275</v>
      </c>
      <c r="E15" s="12">
        <v>275</v>
      </c>
      <c r="F15" s="12">
        <v>275</v>
      </c>
      <c r="G15" s="12">
        <v>275</v>
      </c>
      <c r="H15" s="12">
        <v>275</v>
      </c>
      <c r="I15" s="12">
        <v>275</v>
      </c>
      <c r="J15" s="12">
        <v>275</v>
      </c>
      <c r="K15" s="12">
        <v>275</v>
      </c>
      <c r="L15" s="12">
        <v>275</v>
      </c>
      <c r="M15" s="12">
        <v>275</v>
      </c>
    </row>
    <row r="16" spans="1:14" ht="19" x14ac:dyDescent="0.25">
      <c r="A16" s="19" t="s">
        <v>28</v>
      </c>
      <c r="B16" s="12">
        <v>50</v>
      </c>
      <c r="C16" s="12">
        <v>50</v>
      </c>
      <c r="D16" s="12">
        <v>50</v>
      </c>
      <c r="E16" s="12">
        <v>50</v>
      </c>
      <c r="F16" s="12">
        <v>50</v>
      </c>
      <c r="G16" s="12">
        <v>50</v>
      </c>
      <c r="H16" s="12">
        <v>50</v>
      </c>
      <c r="I16" s="12">
        <v>50</v>
      </c>
      <c r="J16" s="12">
        <v>50</v>
      </c>
      <c r="K16" s="12">
        <v>50</v>
      </c>
      <c r="L16" s="12">
        <v>50</v>
      </c>
      <c r="M16" s="12">
        <v>50</v>
      </c>
    </row>
    <row r="17" spans="1:14" ht="19" x14ac:dyDescent="0.25">
      <c r="A17" s="19" t="s">
        <v>18</v>
      </c>
      <c r="B17" s="12">
        <v>0</v>
      </c>
      <c r="C17" s="12">
        <v>0</v>
      </c>
      <c r="D17" s="12">
        <v>400</v>
      </c>
      <c r="E17" s="12">
        <v>250</v>
      </c>
      <c r="F17" s="12">
        <v>0</v>
      </c>
      <c r="G17" s="12">
        <v>300</v>
      </c>
      <c r="H17" s="12">
        <v>0</v>
      </c>
      <c r="I17" s="12">
        <v>0</v>
      </c>
      <c r="J17" s="12">
        <v>500</v>
      </c>
      <c r="K17" s="12">
        <v>2000</v>
      </c>
      <c r="L17" s="12">
        <v>0</v>
      </c>
      <c r="M17" s="12">
        <v>0</v>
      </c>
      <c r="N17" s="9" t="s">
        <v>36</v>
      </c>
    </row>
    <row r="18" spans="1:14" ht="19" x14ac:dyDescent="0.25">
      <c r="A18" s="19" t="s">
        <v>19</v>
      </c>
      <c r="B18" s="12">
        <v>0</v>
      </c>
      <c r="C18" s="12">
        <v>1000</v>
      </c>
      <c r="D18" s="12">
        <v>0</v>
      </c>
      <c r="E18" s="12">
        <v>0</v>
      </c>
      <c r="F18" s="12">
        <v>0</v>
      </c>
      <c r="G18" s="12">
        <v>0</v>
      </c>
      <c r="H18" s="12">
        <v>5000</v>
      </c>
      <c r="I18" s="12">
        <v>0</v>
      </c>
      <c r="J18" s="12">
        <v>0</v>
      </c>
      <c r="K18" s="12">
        <v>0</v>
      </c>
      <c r="L18" s="12">
        <v>250</v>
      </c>
      <c r="M18" s="12">
        <v>0</v>
      </c>
      <c r="N18" s="9" t="s">
        <v>37</v>
      </c>
    </row>
    <row r="19" spans="1:14" ht="19" x14ac:dyDescent="0.25">
      <c r="A19" s="19" t="s">
        <v>29</v>
      </c>
      <c r="B19" s="12">
        <f>SUM(B9:B18)</f>
        <v>3000</v>
      </c>
      <c r="C19" s="12">
        <f t="shared" ref="C19:M19" si="2">SUM(C9:C18)</f>
        <v>4000</v>
      </c>
      <c r="D19" s="12">
        <f t="shared" si="2"/>
        <v>3400</v>
      </c>
      <c r="E19" s="12">
        <f t="shared" si="2"/>
        <v>3250</v>
      </c>
      <c r="F19" s="12">
        <f t="shared" si="2"/>
        <v>3000</v>
      </c>
      <c r="G19" s="12">
        <f t="shared" si="2"/>
        <v>3300</v>
      </c>
      <c r="H19" s="12">
        <f t="shared" si="2"/>
        <v>8000</v>
      </c>
      <c r="I19" s="12">
        <f t="shared" si="2"/>
        <v>3000</v>
      </c>
      <c r="J19" s="12">
        <f t="shared" si="2"/>
        <v>3500</v>
      </c>
      <c r="K19" s="12">
        <f t="shared" si="2"/>
        <v>5000</v>
      </c>
      <c r="L19" s="12">
        <f t="shared" si="2"/>
        <v>3250</v>
      </c>
      <c r="M19" s="12">
        <f t="shared" si="2"/>
        <v>3000</v>
      </c>
    </row>
    <row r="21" spans="1:14" ht="19" x14ac:dyDescent="0.25">
      <c r="A21" s="21" t="s">
        <v>31</v>
      </c>
    </row>
    <row r="22" spans="1:14" x14ac:dyDescent="0.2">
      <c r="A22" s="13" t="s">
        <v>21</v>
      </c>
      <c r="B22" s="14">
        <f>B9/B$6</f>
        <v>0.11677695601401322</v>
      </c>
      <c r="C22" s="14">
        <f t="shared" ref="C22:M22" si="3">C9/C$6</f>
        <v>0.12</v>
      </c>
      <c r="D22" s="14">
        <f t="shared" si="3"/>
        <v>0.11144130757800891</v>
      </c>
      <c r="E22" s="14">
        <f t="shared" si="3"/>
        <v>0.11320754716981131</v>
      </c>
      <c r="F22" s="14">
        <f t="shared" si="3"/>
        <v>0.10813928339701535</v>
      </c>
      <c r="G22" s="14">
        <f t="shared" si="3"/>
        <v>0.11928429423459244</v>
      </c>
      <c r="H22" s="14">
        <f t="shared" si="3"/>
        <v>0.12</v>
      </c>
      <c r="I22" s="14">
        <f t="shared" si="3"/>
        <v>0.11732499022291747</v>
      </c>
      <c r="J22" s="14">
        <f t="shared" si="3"/>
        <v>0.11787819253438113</v>
      </c>
      <c r="K22" s="14">
        <f t="shared" si="3"/>
        <v>0.1094890510948905</v>
      </c>
      <c r="L22" s="14">
        <f t="shared" si="3"/>
        <v>0.11908542394410923</v>
      </c>
      <c r="M22" s="14">
        <f t="shared" si="3"/>
        <v>0.11583011583011582</v>
      </c>
    </row>
    <row r="23" spans="1:14" x14ac:dyDescent="0.2">
      <c r="A23" s="13" t="s">
        <v>22</v>
      </c>
      <c r="B23" s="14">
        <f t="shared" ref="B23:M23" si="4">B10/B$6</f>
        <v>0.18684312962242117</v>
      </c>
      <c r="C23" s="14">
        <f t="shared" si="4"/>
        <v>0.19199999999999998</v>
      </c>
      <c r="D23" s="14">
        <f t="shared" si="4"/>
        <v>0.17830609212481424</v>
      </c>
      <c r="E23" s="14">
        <f t="shared" si="4"/>
        <v>0.1811320754716981</v>
      </c>
      <c r="F23" s="14">
        <f t="shared" si="4"/>
        <v>0.17302285343522456</v>
      </c>
      <c r="G23" s="14">
        <f t="shared" si="4"/>
        <v>0.19085487077534791</v>
      </c>
      <c r="H23" s="14">
        <f t="shared" si="4"/>
        <v>0.19199999999999998</v>
      </c>
      <c r="I23" s="14">
        <f t="shared" si="4"/>
        <v>0.18771998435666795</v>
      </c>
      <c r="J23" s="14">
        <f t="shared" si="4"/>
        <v>0.18860510805500982</v>
      </c>
      <c r="K23" s="14">
        <f t="shared" si="4"/>
        <v>0.1751824817518248</v>
      </c>
      <c r="L23" s="14">
        <f t="shared" si="4"/>
        <v>0.19053667831057478</v>
      </c>
      <c r="M23" s="14">
        <f t="shared" si="4"/>
        <v>0.18532818532818532</v>
      </c>
    </row>
    <row r="24" spans="1:14" x14ac:dyDescent="0.2">
      <c r="A24" s="13" t="s">
        <v>23</v>
      </c>
      <c r="B24" s="14">
        <f t="shared" ref="B24:M24" si="5">B11/B$6</f>
        <v>3.5033086804203965E-2</v>
      </c>
      <c r="C24" s="14">
        <f t="shared" si="5"/>
        <v>3.5999999999999997E-2</v>
      </c>
      <c r="D24" s="14">
        <f t="shared" si="5"/>
        <v>3.3432392273402674E-2</v>
      </c>
      <c r="E24" s="14">
        <f t="shared" si="5"/>
        <v>3.3962264150943396E-2</v>
      </c>
      <c r="F24" s="14">
        <f t="shared" si="5"/>
        <v>3.2441785019104608E-2</v>
      </c>
      <c r="G24" s="14">
        <f t="shared" si="5"/>
        <v>3.5785288270377733E-2</v>
      </c>
      <c r="H24" s="14">
        <f t="shared" si="5"/>
        <v>3.5999999999999997E-2</v>
      </c>
      <c r="I24" s="14">
        <f t="shared" si="5"/>
        <v>3.5197497066875243E-2</v>
      </c>
      <c r="J24" s="14">
        <f t="shared" si="5"/>
        <v>3.536345776031434E-2</v>
      </c>
      <c r="K24" s="14">
        <f t="shared" si="5"/>
        <v>3.2846715328467148E-2</v>
      </c>
      <c r="L24" s="14">
        <f t="shared" si="5"/>
        <v>3.5725627183232772E-2</v>
      </c>
      <c r="M24" s="14">
        <f t="shared" si="5"/>
        <v>3.4749034749034749E-2</v>
      </c>
    </row>
    <row r="25" spans="1:14" x14ac:dyDescent="0.2">
      <c r="A25" s="13" t="s">
        <v>24</v>
      </c>
      <c r="B25" s="14">
        <f t="shared" ref="B25:M25" si="6">B12/B$6</f>
        <v>5.8388478007006611E-2</v>
      </c>
      <c r="C25" s="14">
        <f t="shared" si="6"/>
        <v>0.06</v>
      </c>
      <c r="D25" s="14">
        <f t="shared" si="6"/>
        <v>5.5720653789004454E-2</v>
      </c>
      <c r="E25" s="14">
        <f t="shared" si="6"/>
        <v>5.6603773584905655E-2</v>
      </c>
      <c r="F25" s="14">
        <f t="shared" si="6"/>
        <v>5.4069641698507677E-2</v>
      </c>
      <c r="G25" s="14">
        <f t="shared" si="6"/>
        <v>5.9642147117296221E-2</v>
      </c>
      <c r="H25" s="14">
        <f t="shared" si="6"/>
        <v>0.06</v>
      </c>
      <c r="I25" s="14">
        <f t="shared" si="6"/>
        <v>5.8662495111458733E-2</v>
      </c>
      <c r="J25" s="14">
        <f t="shared" si="6"/>
        <v>5.8939096267190565E-2</v>
      </c>
      <c r="K25" s="14">
        <f t="shared" si="6"/>
        <v>5.4744525547445251E-2</v>
      </c>
      <c r="L25" s="14">
        <f t="shared" si="6"/>
        <v>5.9542711972054616E-2</v>
      </c>
      <c r="M25" s="14">
        <f t="shared" si="6"/>
        <v>5.791505791505791E-2</v>
      </c>
    </row>
    <row r="26" spans="1:14" x14ac:dyDescent="0.2">
      <c r="A26" s="13" t="s">
        <v>25</v>
      </c>
      <c r="B26" s="14">
        <f t="shared" ref="B26:M26" si="7">B13/B$6</f>
        <v>0.13429349941611521</v>
      </c>
      <c r="C26" s="14">
        <f t="shared" si="7"/>
        <v>0.13799999999999998</v>
      </c>
      <c r="D26" s="14">
        <f t="shared" si="7"/>
        <v>0.12815750371471024</v>
      </c>
      <c r="E26" s="14">
        <f t="shared" si="7"/>
        <v>0.13018867924528302</v>
      </c>
      <c r="F26" s="14">
        <f t="shared" si="7"/>
        <v>0.12436017590656766</v>
      </c>
      <c r="G26" s="14">
        <f t="shared" si="7"/>
        <v>0.13717693836978131</v>
      </c>
      <c r="H26" s="14">
        <f t="shared" si="7"/>
        <v>0.13799999999999998</v>
      </c>
      <c r="I26" s="14">
        <f t="shared" si="7"/>
        <v>0.1349237387563551</v>
      </c>
      <c r="J26" s="14">
        <f t="shared" si="7"/>
        <v>0.13555992141453829</v>
      </c>
      <c r="K26" s="14">
        <f t="shared" si="7"/>
        <v>0.12591240875912407</v>
      </c>
      <c r="L26" s="14">
        <f t="shared" si="7"/>
        <v>0.13694823753572563</v>
      </c>
      <c r="M26" s="14">
        <f t="shared" si="7"/>
        <v>0.13320463320463319</v>
      </c>
    </row>
    <row r="27" spans="1:14" x14ac:dyDescent="0.2">
      <c r="A27" s="13" t="s">
        <v>26</v>
      </c>
      <c r="B27" s="14">
        <f t="shared" ref="B27:M27" si="8">B14/B$6</f>
        <v>9.3421564811210583E-2</v>
      </c>
      <c r="C27" s="14">
        <f t="shared" si="8"/>
        <v>9.5999999999999988E-2</v>
      </c>
      <c r="D27" s="14">
        <f t="shared" si="8"/>
        <v>8.9153046062407121E-2</v>
      </c>
      <c r="E27" s="14">
        <f t="shared" si="8"/>
        <v>9.056603773584905E-2</v>
      </c>
      <c r="F27" s="14">
        <f t="shared" si="8"/>
        <v>8.6511426717612278E-2</v>
      </c>
      <c r="G27" s="14">
        <f t="shared" si="8"/>
        <v>9.5427435387673953E-2</v>
      </c>
      <c r="H27" s="14">
        <f t="shared" si="8"/>
        <v>9.5999999999999988E-2</v>
      </c>
      <c r="I27" s="14">
        <f t="shared" si="8"/>
        <v>9.3859992178333976E-2</v>
      </c>
      <c r="J27" s="14">
        <f t="shared" si="8"/>
        <v>9.4302554027504912E-2</v>
      </c>
      <c r="K27" s="14">
        <f t="shared" si="8"/>
        <v>8.7591240875912399E-2</v>
      </c>
      <c r="L27" s="14">
        <f t="shared" si="8"/>
        <v>9.5268339155287388E-2</v>
      </c>
      <c r="M27" s="14">
        <f t="shared" si="8"/>
        <v>9.2664092664092659E-2</v>
      </c>
    </row>
    <row r="28" spans="1:14" x14ac:dyDescent="0.2">
      <c r="A28" s="13" t="s">
        <v>27</v>
      </c>
      <c r="B28" s="14">
        <f t="shared" ref="B28:M28" si="9">B15/B$6</f>
        <v>6.4227325807707278E-2</v>
      </c>
      <c r="C28" s="14">
        <f t="shared" si="9"/>
        <v>6.5999999999999989E-2</v>
      </c>
      <c r="D28" s="14">
        <f t="shared" si="9"/>
        <v>6.1292719167904901E-2</v>
      </c>
      <c r="E28" s="14">
        <f t="shared" si="9"/>
        <v>6.226415094339622E-2</v>
      </c>
      <c r="F28" s="14">
        <f t="shared" si="9"/>
        <v>5.9476605868358443E-2</v>
      </c>
      <c r="G28" s="14">
        <f t="shared" si="9"/>
        <v>6.5606361829025836E-2</v>
      </c>
      <c r="H28" s="14">
        <f t="shared" si="9"/>
        <v>6.5999999999999989E-2</v>
      </c>
      <c r="I28" s="14">
        <f t="shared" si="9"/>
        <v>6.4528744622604606E-2</v>
      </c>
      <c r="J28" s="14">
        <f t="shared" si="9"/>
        <v>6.4833005893909626E-2</v>
      </c>
      <c r="K28" s="14">
        <f t="shared" si="9"/>
        <v>6.0218978102189777E-2</v>
      </c>
      <c r="L28" s="14">
        <f t="shared" si="9"/>
        <v>6.5496983169260073E-2</v>
      </c>
      <c r="M28" s="14">
        <f t="shared" si="9"/>
        <v>6.3706563706563704E-2</v>
      </c>
    </row>
    <row r="29" spans="1:14" x14ac:dyDescent="0.2">
      <c r="A29" s="13" t="s">
        <v>28</v>
      </c>
      <c r="B29" s="14">
        <f t="shared" ref="B29:M29" si="10">B16/B$6</f>
        <v>1.1677695601401323E-2</v>
      </c>
      <c r="C29" s="14">
        <f t="shared" si="10"/>
        <v>1.1999999999999999E-2</v>
      </c>
      <c r="D29" s="14">
        <f t="shared" si="10"/>
        <v>1.114413075780089E-2</v>
      </c>
      <c r="E29" s="14">
        <f t="shared" si="10"/>
        <v>1.1320754716981131E-2</v>
      </c>
      <c r="F29" s="14">
        <f t="shared" si="10"/>
        <v>1.0813928339701535E-2</v>
      </c>
      <c r="G29" s="14">
        <f t="shared" si="10"/>
        <v>1.1928429423459244E-2</v>
      </c>
      <c r="H29" s="14">
        <f t="shared" si="10"/>
        <v>1.1999999999999999E-2</v>
      </c>
      <c r="I29" s="14">
        <f t="shared" si="10"/>
        <v>1.1732499022291747E-2</v>
      </c>
      <c r="J29" s="14">
        <f t="shared" si="10"/>
        <v>1.1787819253438114E-2</v>
      </c>
      <c r="K29" s="14">
        <f t="shared" si="10"/>
        <v>1.094890510948905E-2</v>
      </c>
      <c r="L29" s="14">
        <f t="shared" si="10"/>
        <v>1.1908542394410923E-2</v>
      </c>
      <c r="M29" s="14">
        <f t="shared" si="10"/>
        <v>1.1583011583011582E-2</v>
      </c>
    </row>
    <row r="30" spans="1:14" x14ac:dyDescent="0.2">
      <c r="A30" s="13" t="s">
        <v>18</v>
      </c>
      <c r="B30" s="14">
        <f t="shared" ref="B30:M30" si="11">B17/B$6</f>
        <v>0</v>
      </c>
      <c r="C30" s="14">
        <f t="shared" si="11"/>
        <v>0</v>
      </c>
      <c r="D30" s="14">
        <f t="shared" si="11"/>
        <v>8.9153046062407121E-2</v>
      </c>
      <c r="E30" s="14">
        <f t="shared" si="11"/>
        <v>5.6603773584905655E-2</v>
      </c>
      <c r="F30" s="14">
        <f t="shared" si="11"/>
        <v>0</v>
      </c>
      <c r="G30" s="14">
        <f t="shared" si="11"/>
        <v>7.1570576540755465E-2</v>
      </c>
      <c r="H30" s="14">
        <f t="shared" si="11"/>
        <v>0</v>
      </c>
      <c r="I30" s="14">
        <f t="shared" si="11"/>
        <v>0</v>
      </c>
      <c r="J30" s="14">
        <f t="shared" si="11"/>
        <v>0.11787819253438113</v>
      </c>
      <c r="K30" s="14">
        <f t="shared" si="11"/>
        <v>0.43795620437956201</v>
      </c>
      <c r="L30" s="14">
        <f t="shared" si="11"/>
        <v>0</v>
      </c>
      <c r="M30" s="14">
        <f t="shared" si="11"/>
        <v>0</v>
      </c>
    </row>
    <row r="31" spans="1:14" x14ac:dyDescent="0.2">
      <c r="A31" s="13" t="s">
        <v>19</v>
      </c>
      <c r="B31" s="14">
        <f t="shared" ref="B31:M31" si="12">B18/B$6</f>
        <v>0</v>
      </c>
      <c r="C31" s="14">
        <f t="shared" si="12"/>
        <v>0.24</v>
      </c>
      <c r="D31" s="14">
        <f t="shared" si="12"/>
        <v>0</v>
      </c>
      <c r="E31" s="14">
        <f t="shared" si="12"/>
        <v>0</v>
      </c>
      <c r="F31" s="14">
        <f t="shared" si="12"/>
        <v>0</v>
      </c>
      <c r="G31" s="14">
        <f t="shared" si="12"/>
        <v>0</v>
      </c>
      <c r="H31" s="14">
        <f t="shared" si="12"/>
        <v>1.2</v>
      </c>
      <c r="I31" s="14">
        <f t="shared" si="12"/>
        <v>0</v>
      </c>
      <c r="J31" s="14">
        <f t="shared" si="12"/>
        <v>0</v>
      </c>
      <c r="K31" s="14">
        <f t="shared" si="12"/>
        <v>0</v>
      </c>
      <c r="L31" s="14">
        <f t="shared" si="12"/>
        <v>5.9542711972054616E-2</v>
      </c>
      <c r="M31" s="14">
        <f t="shared" si="12"/>
        <v>0</v>
      </c>
    </row>
    <row r="32" spans="1:14" x14ac:dyDescent="0.2">
      <c r="A32" s="13" t="s">
        <v>29</v>
      </c>
      <c r="B32" s="14">
        <f t="shared" ref="B32:M32" si="13">B19/B$6</f>
        <v>0.70066173608407933</v>
      </c>
      <c r="C32" s="14">
        <f t="shared" si="13"/>
        <v>0.96</v>
      </c>
      <c r="D32" s="14">
        <f t="shared" si="13"/>
        <v>0.7578008915304606</v>
      </c>
      <c r="E32" s="14">
        <f t="shared" si="13"/>
        <v>0.73584905660377353</v>
      </c>
      <c r="F32" s="14">
        <f t="shared" si="13"/>
        <v>0.64883570038209204</v>
      </c>
      <c r="G32" s="14">
        <f t="shared" si="13"/>
        <v>0.78727634194831009</v>
      </c>
      <c r="H32" s="14">
        <f t="shared" si="13"/>
        <v>1.92</v>
      </c>
      <c r="I32" s="14">
        <f t="shared" si="13"/>
        <v>0.70394994133750488</v>
      </c>
      <c r="J32" s="14">
        <f t="shared" si="13"/>
        <v>0.82514734774066789</v>
      </c>
      <c r="K32" s="14">
        <f t="shared" si="13"/>
        <v>1.0948905109489051</v>
      </c>
      <c r="L32" s="14">
        <f t="shared" si="13"/>
        <v>0.77405525563670996</v>
      </c>
      <c r="M32" s="14">
        <f t="shared" si="13"/>
        <v>0.69498069498069492</v>
      </c>
    </row>
    <row r="34" spans="1:13" ht="19" x14ac:dyDescent="0.25">
      <c r="A34" s="22" t="s">
        <v>32</v>
      </c>
      <c r="B34" s="15">
        <f>B6-B19</f>
        <v>1281.666666666667</v>
      </c>
      <c r="C34" s="15">
        <f t="shared" ref="C34:M34" si="14">C6-C19</f>
        <v>166.66666666666697</v>
      </c>
      <c r="D34" s="15">
        <f t="shared" si="14"/>
        <v>1086.666666666667</v>
      </c>
      <c r="E34" s="15">
        <f t="shared" si="14"/>
        <v>1166.666666666667</v>
      </c>
      <c r="F34" s="15">
        <f t="shared" si="14"/>
        <v>1623.666666666667</v>
      </c>
      <c r="G34" s="15">
        <f t="shared" si="14"/>
        <v>891.66666666666697</v>
      </c>
      <c r="H34" s="15">
        <f t="shared" si="14"/>
        <v>-3833.333333333333</v>
      </c>
      <c r="I34" s="15">
        <f t="shared" si="14"/>
        <v>1261.666666666667</v>
      </c>
      <c r="J34" s="15">
        <f t="shared" si="14"/>
        <v>741.66666666666697</v>
      </c>
      <c r="K34" s="15">
        <f t="shared" si="14"/>
        <v>-433.33333333333303</v>
      </c>
      <c r="L34" s="15">
        <f t="shared" si="14"/>
        <v>948.66666666666697</v>
      </c>
      <c r="M34" s="15">
        <f t="shared" si="14"/>
        <v>1316.666666666667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Credit Card</vt:lpstr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Butler, Julie</dc:creator>
  <cp:lastModifiedBy>Butler, Julie</cp:lastModifiedBy>
  <dcterms:created xsi:type="dcterms:W3CDTF">2024-08-30T12:22:51Z</dcterms:created>
  <dcterms:modified xsi:type="dcterms:W3CDTF">2024-08-30T17:01:18Z</dcterms:modified>
</cp:coreProperties>
</file>